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محاسبه مصالح پوشش بیتوسیل" sheetId="2" r:id="rId1"/>
    <sheet name="جدول مبنا" sheetId="1" r:id="rId2"/>
  </sheets>
  <definedNames>
    <definedName name="_xlnm.Print_Area" localSheetId="0">'محاسبه مصالح پوشش بیتوسیل'!$A$1:$M$18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16" i="2"/>
  <c r="I16" i="2"/>
  <c r="G17" i="2"/>
  <c r="G16" i="2"/>
  <c r="G15" i="2"/>
  <c r="E16" i="2"/>
  <c r="D16" i="2"/>
  <c r="J12" i="2" l="1"/>
  <c r="J6" i="2"/>
  <c r="J7" i="2"/>
  <c r="J8" i="2"/>
  <c r="J9" i="2"/>
  <c r="J10" i="2"/>
  <c r="J11" i="2"/>
  <c r="J5" i="2"/>
  <c r="I12" i="2"/>
  <c r="I6" i="2"/>
  <c r="I7" i="2"/>
  <c r="I8" i="2"/>
  <c r="I9" i="2"/>
  <c r="I10" i="2"/>
  <c r="I11" i="2"/>
  <c r="I5" i="2"/>
  <c r="G12" i="2"/>
  <c r="G6" i="2"/>
  <c r="G7" i="2"/>
  <c r="G8" i="2"/>
  <c r="G9" i="2"/>
  <c r="G10" i="2"/>
  <c r="G11" i="2"/>
  <c r="G5" i="2"/>
  <c r="E12" i="2"/>
  <c r="E6" i="2"/>
  <c r="E7" i="2"/>
  <c r="E8" i="2"/>
  <c r="E9" i="2"/>
  <c r="E10" i="2"/>
  <c r="E11" i="2"/>
  <c r="E5" i="2"/>
  <c r="D12" i="2"/>
  <c r="D6" i="2"/>
  <c r="D7" i="2"/>
  <c r="D8" i="2"/>
  <c r="D9" i="2"/>
  <c r="D10" i="2"/>
  <c r="D11" i="2"/>
  <c r="D5" i="2"/>
  <c r="I4" i="2"/>
  <c r="J4" i="2"/>
  <c r="H6" i="2"/>
  <c r="H7" i="2"/>
  <c r="H8" i="2"/>
  <c r="H9" i="2"/>
  <c r="H10" i="2"/>
  <c r="H11" i="2"/>
  <c r="H5" i="2"/>
  <c r="F7" i="2"/>
  <c r="F10" i="2"/>
  <c r="F5" i="2"/>
  <c r="A6" i="2"/>
  <c r="A7" i="2"/>
  <c r="A8" i="2"/>
  <c r="A9" i="2"/>
  <c r="A10" i="2"/>
  <c r="A11" i="2"/>
  <c r="A12" i="2"/>
  <c r="A5" i="2"/>
</calcChain>
</file>

<file path=xl/sharedStrings.xml><?xml version="1.0" encoding="utf-8"?>
<sst xmlns="http://schemas.openxmlformats.org/spreadsheetml/2006/main" count="79" uniqueCount="64">
  <si>
    <t>مشخصات لوله</t>
  </si>
  <si>
    <t>مصالح پوشش اصلی</t>
  </si>
  <si>
    <t>مصالح پوشش سرجوش</t>
  </si>
  <si>
    <t>لایه محافظ</t>
  </si>
  <si>
    <t xml:space="preserve">قطر لوله </t>
  </si>
  <si>
    <t>طول</t>
  </si>
  <si>
    <t>قیر(Pmb)</t>
  </si>
  <si>
    <t>پرایمر</t>
  </si>
  <si>
    <t>ابعاد نوار</t>
  </si>
  <si>
    <t>نوار با رویهم پیچی</t>
  </si>
  <si>
    <t>ابعاد ورق ممبرین سرجوش</t>
  </si>
  <si>
    <t>ورق ممبرین سرجوش</t>
  </si>
  <si>
    <t>مصرف PP</t>
  </si>
  <si>
    <t>In</t>
  </si>
  <si>
    <t>m</t>
  </si>
  <si>
    <t>Kg</t>
  </si>
  <si>
    <t>Lit</t>
  </si>
  <si>
    <t>Roll</t>
  </si>
  <si>
    <t>Cm</t>
  </si>
  <si>
    <r>
      <t>m</t>
    </r>
    <r>
      <rPr>
        <b/>
        <vertAlign val="superscript"/>
        <sz val="14"/>
        <color theme="1"/>
        <rFont val="Calibri"/>
        <family val="2"/>
      </rPr>
      <t>2</t>
    </r>
  </si>
  <si>
    <t>جدول برآورد مواد مصرفی عایق لوله های فولادی گاز با پوشش قیر اصلاح شده (Pmb)  بر اساس صورتجلسه کمیته برق و حفاظت کاتدی مدیریت گازرسانی در تاریخ 1396/06/20</t>
  </si>
  <si>
    <t>10 cm * 120 m</t>
  </si>
  <si>
    <t>40*24</t>
  </si>
  <si>
    <t>40*42</t>
  </si>
  <si>
    <r>
      <t xml:space="preserve"> (12 m</t>
    </r>
    <r>
      <rPr>
        <vertAlign val="superscript"/>
        <sz val="14"/>
        <color theme="1"/>
        <rFont val="Calibri"/>
        <family val="2"/>
      </rPr>
      <t>2)</t>
    </r>
  </si>
  <si>
    <t>40*58</t>
  </si>
  <si>
    <t>40*74</t>
  </si>
  <si>
    <t>15 cm * 240 m</t>
  </si>
  <si>
    <t>40*91</t>
  </si>
  <si>
    <t>40*107</t>
  </si>
  <si>
    <r>
      <t xml:space="preserve"> (36 m</t>
    </r>
    <r>
      <rPr>
        <vertAlign val="superscript"/>
        <sz val="14"/>
        <color theme="1"/>
        <rFont val="Calibri"/>
        <family val="2"/>
      </rPr>
      <t>2)</t>
    </r>
  </si>
  <si>
    <t>40*133</t>
  </si>
  <si>
    <t>40*165</t>
  </si>
  <si>
    <r>
      <t xml:space="preserve"> (52.8 m</t>
    </r>
    <r>
      <rPr>
        <vertAlign val="superscript"/>
        <sz val="14"/>
        <color theme="1"/>
        <rFont val="Calibri"/>
        <family val="2"/>
      </rPr>
      <t>2)</t>
    </r>
  </si>
  <si>
    <t>توضیحات:</t>
  </si>
  <si>
    <r>
      <t xml:space="preserve">1-مقادیر ابعادی لوله ها بر اساس </t>
    </r>
    <r>
      <rPr>
        <b/>
        <sz val="14"/>
        <color rgb="FF7030A0"/>
        <rFont val="Calibri"/>
        <family val="2"/>
        <scheme val="minor"/>
      </rPr>
      <t>API 5L</t>
    </r>
    <r>
      <rPr>
        <b/>
        <sz val="14"/>
        <color rgb="FF7030A0"/>
        <rFont val="2  Nazanin"/>
        <charset val="178"/>
      </rPr>
      <t xml:space="preserve"> انتخاب شده اند.</t>
    </r>
  </si>
  <si>
    <t>2-Cut back از هر طرف لوله، یکصدو پنجاه (150) میلیمتر در نظر گرفته شده.</t>
  </si>
  <si>
    <t>3-همپوشانی نوار، دوازده (12) میلیمتر در نظر گرفته شده.</t>
  </si>
  <si>
    <t xml:space="preserve">4-طول سرجوش سی(30) سانتیمتر در نظر گرفته شده و  مقادیر مصرفی پوشش سرجوش با احتساب پنج (5) سانتیمتر هم پوشانی از هر طرف می باشد. </t>
  </si>
  <si>
    <r>
      <t>5- در صورت اعمال PP  بنا به دستور کارفرما، حداقل ضخامت آن یک میلیمتر در نظر گرفته شده است. مطابق با</t>
    </r>
    <r>
      <rPr>
        <b/>
        <sz val="14"/>
        <color rgb="FF7030A0"/>
        <rFont val="Calibri"/>
        <family val="2"/>
        <scheme val="minor"/>
      </rPr>
      <t xml:space="preserve"> (02)IGS-M-TP-016</t>
    </r>
    <r>
      <rPr>
        <b/>
        <sz val="14"/>
        <color rgb="FF7030A0"/>
        <rFont val="2  Nazanin"/>
        <charset val="178"/>
      </rPr>
      <t xml:space="preserve"> استفاده از PP در زمانی است که خط لوله در زمین سنگی باشد.</t>
    </r>
  </si>
  <si>
    <t>6- حداقل ضخامت عایق (بدون در نظر گرفتن ضخامت PP) 3/4 میلیمتر است</t>
  </si>
  <si>
    <t>قطر لوله</t>
  </si>
  <si>
    <t>طول لوله</t>
  </si>
  <si>
    <t>تعداد سرجوش</t>
  </si>
  <si>
    <t>in</t>
  </si>
  <si>
    <t>عدد</t>
  </si>
  <si>
    <t>lit</t>
  </si>
  <si>
    <t>kg</t>
  </si>
  <si>
    <t>cm</t>
  </si>
  <si>
    <t xml:space="preserve"> (52.8 m2)</t>
  </si>
  <si>
    <t>مطابق جدول براورد مواد مصرفی عایق لوله های فولادی گاز با پوشش قیر اصلاح شده(PMB) بر اساس صورتجلسه کمیته برق و حفاظت کاتدی مدیریت گازرسانی مورخ 1396/06/20</t>
  </si>
  <si>
    <t>جمع کل اقلام مصرفی</t>
  </si>
  <si>
    <t>قیر اصلاح شده (PMB)</t>
  </si>
  <si>
    <t xml:space="preserve">                                                محاسبه مواد مصرفی عایق لوله های فولادی با پوشش قیر اصلاح شده (PMB)                                   </t>
  </si>
  <si>
    <t>22 cm * 240 m</t>
  </si>
  <si>
    <t>نوار 120*10</t>
  </si>
  <si>
    <t>نوار 240*15</t>
  </si>
  <si>
    <t>نوار 240*22</t>
  </si>
  <si>
    <t>مصرف PP
(تاپ کت)</t>
  </si>
  <si>
    <t>ورق ممبرین
 سرجوش لوله</t>
  </si>
  <si>
    <t>پرایمر مخصوص قیر
 پایه نفتی اصلاح شده</t>
  </si>
  <si>
    <t>قیر پایه نفتی اصلاح شده 
(PMB)</t>
  </si>
  <si>
    <t xml:space="preserve">تاریخ بروزرسانی:
1400/05/14
</t>
  </si>
  <si>
    <t>GASPLUS.IR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</si>
</sst>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7">
    <font>
      <sz val="11"/>
      <color theme="1"/>
      <name val="Calibri"/>
      <family val="2"/>
      <charset val="178"/>
      <scheme val="minor"/>
    </font>
    <font>
      <b/>
      <sz val="14"/>
      <color theme="1"/>
      <name val="2  Nazanin"/>
      <charset val="178"/>
    </font>
    <font>
      <b/>
      <sz val="13"/>
      <color theme="1"/>
      <name val="2  Nazanin"/>
      <charset val="178"/>
    </font>
    <font>
      <b/>
      <vertAlign val="superscript"/>
      <sz val="14"/>
      <color theme="1"/>
      <name val="Calibri"/>
      <family val="2"/>
    </font>
    <font>
      <b/>
      <sz val="14"/>
      <color rgb="FFFF0000"/>
      <name val="2 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</font>
    <font>
      <b/>
      <sz val="14"/>
      <color rgb="FF7030A0"/>
      <name val="2  Nazanin"/>
      <charset val="178"/>
    </font>
    <font>
      <b/>
      <sz val="14"/>
      <color rgb="FF7030A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64" fontId="5" fillId="0" borderId="17" xfId="0" applyNumberFormat="1" applyFont="1" applyBorder="1" applyAlignment="1" applyProtection="1">
      <alignment horizontal="center" vertical="center"/>
    </xf>
    <xf numFmtId="165" fontId="5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164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" fontId="13" fillId="3" borderId="17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164" fontId="13" fillId="0" borderId="17" xfId="0" quotePrefix="1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20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1" fontId="5" fillId="0" borderId="16" xfId="0" applyNumberFormat="1" applyFont="1" applyBorder="1" applyAlignment="1" applyProtection="1">
      <alignment horizontal="center" vertical="center"/>
    </xf>
    <xf numFmtId="1" fontId="5" fillId="0" borderId="22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 readingOrder="2"/>
    </xf>
    <xf numFmtId="164" fontId="5" fillId="0" borderId="18" xfId="0" applyNumberFormat="1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 wrapText="1" readingOrder="2"/>
    </xf>
    <xf numFmtId="1" fontId="5" fillId="0" borderId="17" xfId="0" applyNumberFormat="1" applyFont="1" applyBorder="1" applyAlignment="1" applyProtection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</xf>
    <xf numFmtId="164" fontId="5" fillId="0" borderId="17" xfId="0" applyNumberFormat="1" applyFont="1" applyBorder="1" applyAlignment="1" applyProtection="1">
      <alignment horizontal="center" vertical="center"/>
    </xf>
    <xf numFmtId="164" fontId="5" fillId="0" borderId="23" xfId="0" applyNumberFormat="1" applyFont="1" applyBorder="1" applyAlignment="1" applyProtection="1">
      <alignment horizontal="center" vertical="center"/>
    </xf>
    <xf numFmtId="165" fontId="5" fillId="0" borderId="17" xfId="0" applyNumberFormat="1" applyFont="1" applyBorder="1" applyAlignment="1" applyProtection="1">
      <alignment horizontal="center" vertical="center"/>
    </xf>
    <xf numFmtId="165" fontId="5" fillId="0" borderId="23" xfId="0" applyNumberFormat="1" applyFont="1" applyBorder="1" applyAlignment="1" applyProtection="1">
      <alignment horizontal="center" vertical="center"/>
    </xf>
    <xf numFmtId="164" fontId="7" fillId="0" borderId="17" xfId="0" applyNumberFormat="1" applyFont="1" applyBorder="1" applyAlignment="1" applyProtection="1">
      <alignment horizontal="center"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164" fontId="13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top"/>
    </xf>
    <xf numFmtId="0" fontId="13" fillId="6" borderId="6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85843</xdr:colOff>
      <xdr:row>0</xdr:row>
      <xdr:rowOff>107155</xdr:rowOff>
    </xdr:from>
    <xdr:to>
      <xdr:col>11</xdr:col>
      <xdr:colOff>463901</xdr:colOff>
      <xdr:row>1</xdr:row>
      <xdr:rowOff>440530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516787" y="107155"/>
          <a:ext cx="1151964" cy="1262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0</xdr:rowOff>
    </xdr:from>
    <xdr:to>
      <xdr:col>10</xdr:col>
      <xdr:colOff>603250</xdr:colOff>
      <xdr:row>2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405000E-C651-4A58-927A-5915889BA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1970600" y="0"/>
          <a:ext cx="1089025" cy="1374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rightToLeft="1" tabSelected="1" view="pageBreakPreview" topLeftCell="A7" zoomScale="60" zoomScaleNormal="60" workbookViewId="0">
      <selection activeCell="C9" sqref="C9"/>
    </sheetView>
  </sheetViews>
  <sheetFormatPr defaultRowHeight="15.75"/>
  <cols>
    <col min="1" max="1" width="10.7109375" style="21" customWidth="1"/>
    <col min="2" max="2" width="12.5703125" style="21" customWidth="1"/>
    <col min="3" max="3" width="14.140625" style="21" customWidth="1"/>
    <col min="4" max="4" width="21.42578125" style="21" customWidth="1"/>
    <col min="5" max="5" width="20.5703125" style="21" customWidth="1"/>
    <col min="6" max="6" width="19.140625" style="21" customWidth="1"/>
    <col min="7" max="7" width="21.140625" style="21" customWidth="1"/>
    <col min="8" max="8" width="22.42578125" style="21" customWidth="1"/>
    <col min="9" max="9" width="21.140625" style="21" customWidth="1"/>
    <col min="10" max="10" width="22.42578125" style="21" customWidth="1"/>
    <col min="11" max="11" width="11.5703125" style="21" customWidth="1"/>
    <col min="12" max="12" width="10.140625" style="21" customWidth="1"/>
    <col min="13" max="13" width="2.7109375" style="21" customWidth="1"/>
    <col min="14" max="16384" width="9.140625" style="21"/>
  </cols>
  <sheetData>
    <row r="1" spans="1:12" ht="72.75" customHeight="1" thickBot="1">
      <c r="A1" s="35" t="s">
        <v>53</v>
      </c>
      <c r="B1" s="36"/>
      <c r="C1" s="36"/>
      <c r="D1" s="36"/>
      <c r="E1" s="36"/>
      <c r="F1" s="36"/>
      <c r="G1" s="36"/>
      <c r="H1" s="36"/>
      <c r="I1" s="36"/>
      <c r="J1" s="34" t="s">
        <v>62</v>
      </c>
      <c r="K1" s="37"/>
      <c r="L1" s="38"/>
    </row>
    <row r="2" spans="1:12" ht="42" customHeight="1" thickBot="1">
      <c r="A2" s="49" t="s">
        <v>0</v>
      </c>
      <c r="B2" s="50"/>
      <c r="C2" s="50"/>
      <c r="D2" s="50" t="s">
        <v>1</v>
      </c>
      <c r="E2" s="50"/>
      <c r="F2" s="50"/>
      <c r="G2" s="50"/>
      <c r="H2" s="50" t="s">
        <v>2</v>
      </c>
      <c r="I2" s="50"/>
      <c r="J2" s="23" t="s">
        <v>3</v>
      </c>
      <c r="K2" s="39"/>
      <c r="L2" s="40"/>
    </row>
    <row r="3" spans="1:12" ht="30" customHeight="1">
      <c r="A3" s="22" t="s">
        <v>41</v>
      </c>
      <c r="B3" s="28" t="s">
        <v>42</v>
      </c>
      <c r="C3" s="28" t="s">
        <v>43</v>
      </c>
      <c r="D3" s="28" t="s">
        <v>52</v>
      </c>
      <c r="E3" s="28" t="s">
        <v>7</v>
      </c>
      <c r="F3" s="51" t="s">
        <v>8</v>
      </c>
      <c r="G3" s="28" t="s">
        <v>9</v>
      </c>
      <c r="H3" s="28" t="s">
        <v>10</v>
      </c>
      <c r="I3" s="28" t="s">
        <v>11</v>
      </c>
      <c r="J3" s="24" t="s">
        <v>12</v>
      </c>
      <c r="K3" s="41" t="s">
        <v>50</v>
      </c>
      <c r="L3" s="42"/>
    </row>
    <row r="4" spans="1:12" ht="23.25" customHeight="1">
      <c r="A4" s="25" t="s">
        <v>44</v>
      </c>
      <c r="B4" s="26" t="s">
        <v>14</v>
      </c>
      <c r="C4" s="26" t="s">
        <v>45</v>
      </c>
      <c r="D4" s="26" t="s">
        <v>47</v>
      </c>
      <c r="E4" s="26" t="s">
        <v>46</v>
      </c>
      <c r="F4" s="51"/>
      <c r="G4" s="26" t="s">
        <v>17</v>
      </c>
      <c r="H4" s="26" t="s">
        <v>48</v>
      </c>
      <c r="I4" s="26" t="str">
        <f>'جدول مبنا'!H3</f>
        <v>m2</v>
      </c>
      <c r="J4" s="27" t="str">
        <f>'جدول مبنا'!I3</f>
        <v>m2</v>
      </c>
      <c r="K4" s="41"/>
      <c r="L4" s="42"/>
    </row>
    <row r="5" spans="1:12" ht="40.5" customHeight="1">
      <c r="A5" s="29">
        <f>'جدول مبنا'!A4</f>
        <v>2</v>
      </c>
      <c r="B5" s="30">
        <v>0</v>
      </c>
      <c r="C5" s="30">
        <v>0</v>
      </c>
      <c r="D5" s="31">
        <f>'جدول مبنا'!C4*B5</f>
        <v>0</v>
      </c>
      <c r="E5" s="31">
        <f>'جدول مبنا'!D4*B5</f>
        <v>0</v>
      </c>
      <c r="F5" s="117" t="str">
        <f>'جدول مبنا'!E4</f>
        <v>10 cm * 120 m</v>
      </c>
      <c r="G5" s="31">
        <f>'جدول مبنا'!F4*B5</f>
        <v>0</v>
      </c>
      <c r="H5" s="32" t="str">
        <f>'جدول مبنا'!G4</f>
        <v>40*24</v>
      </c>
      <c r="I5" s="31">
        <f>'جدول مبنا'!H4*C5</f>
        <v>0</v>
      </c>
      <c r="J5" s="33">
        <f>'جدول مبنا'!I4*B5</f>
        <v>0</v>
      </c>
      <c r="K5" s="41"/>
      <c r="L5" s="42"/>
    </row>
    <row r="6" spans="1:12" ht="40.5" customHeight="1">
      <c r="A6" s="29">
        <f>'جدول مبنا'!A5</f>
        <v>4</v>
      </c>
      <c r="B6" s="30">
        <v>0</v>
      </c>
      <c r="C6" s="30">
        <v>0</v>
      </c>
      <c r="D6" s="31">
        <f>'جدول مبنا'!C5*B6</f>
        <v>0</v>
      </c>
      <c r="E6" s="31">
        <f>'جدول مبنا'!D5*B6</f>
        <v>0</v>
      </c>
      <c r="F6" s="118"/>
      <c r="G6" s="31">
        <f>'جدول مبنا'!F5*B6</f>
        <v>0</v>
      </c>
      <c r="H6" s="32" t="str">
        <f>'جدول مبنا'!G5</f>
        <v>40*42</v>
      </c>
      <c r="I6" s="31">
        <f>'جدول مبنا'!H5*C6</f>
        <v>0</v>
      </c>
      <c r="J6" s="33">
        <f>'جدول مبنا'!I5*B6</f>
        <v>0</v>
      </c>
      <c r="K6" s="41"/>
      <c r="L6" s="42"/>
    </row>
    <row r="7" spans="1:12" ht="40.5" customHeight="1">
      <c r="A7" s="29">
        <f>'جدول مبنا'!A6</f>
        <v>6</v>
      </c>
      <c r="B7" s="30">
        <v>0</v>
      </c>
      <c r="C7" s="30">
        <v>0</v>
      </c>
      <c r="D7" s="31">
        <f>'جدول مبنا'!C6*B7</f>
        <v>0</v>
      </c>
      <c r="E7" s="31">
        <f>'جدول مبنا'!D6*B7</f>
        <v>0</v>
      </c>
      <c r="F7" s="119" t="str">
        <f>'جدول مبنا'!E6</f>
        <v xml:space="preserve"> (12 m2)</v>
      </c>
      <c r="G7" s="31">
        <f>'جدول مبنا'!F6*B7</f>
        <v>0</v>
      </c>
      <c r="H7" s="32" t="str">
        <f>'جدول مبنا'!G6</f>
        <v>40*58</v>
      </c>
      <c r="I7" s="31">
        <f>'جدول مبنا'!H6*C7</f>
        <v>0</v>
      </c>
      <c r="J7" s="33">
        <f>'جدول مبنا'!I6*B7</f>
        <v>0</v>
      </c>
      <c r="K7" s="41"/>
      <c r="L7" s="42"/>
    </row>
    <row r="8" spans="1:12" ht="40.5" customHeight="1">
      <c r="A8" s="29">
        <f>'جدول مبنا'!A7</f>
        <v>8</v>
      </c>
      <c r="B8" s="30">
        <v>0</v>
      </c>
      <c r="C8" s="30">
        <v>0</v>
      </c>
      <c r="D8" s="31">
        <f>'جدول مبنا'!C7*B8</f>
        <v>0</v>
      </c>
      <c r="E8" s="31">
        <f>'جدول مبنا'!D7*B8</f>
        <v>0</v>
      </c>
      <c r="F8" s="120"/>
      <c r="G8" s="31">
        <f>'جدول مبنا'!F7*B8</f>
        <v>0</v>
      </c>
      <c r="H8" s="32" t="str">
        <f>'جدول مبنا'!G7</f>
        <v>40*74</v>
      </c>
      <c r="I8" s="31">
        <f>'جدول مبنا'!H7*C8</f>
        <v>0</v>
      </c>
      <c r="J8" s="33">
        <f>'جدول مبنا'!I7*B8</f>
        <v>0</v>
      </c>
      <c r="K8" s="41"/>
      <c r="L8" s="42"/>
    </row>
    <row r="9" spans="1:12" ht="40.5" customHeight="1">
      <c r="A9" s="29">
        <f>'جدول مبنا'!A8</f>
        <v>10</v>
      </c>
      <c r="B9" s="30">
        <v>0</v>
      </c>
      <c r="C9" s="30">
        <v>0</v>
      </c>
      <c r="D9" s="31">
        <f>'جدول مبنا'!C8*B9</f>
        <v>0</v>
      </c>
      <c r="E9" s="31">
        <f>'جدول مبنا'!D8*B9</f>
        <v>0</v>
      </c>
      <c r="F9" s="121" t="str">
        <f>'جدول مبنا'!E8</f>
        <v>15 cm * 240 m</v>
      </c>
      <c r="G9" s="31">
        <f>'جدول مبنا'!F8*B9</f>
        <v>0</v>
      </c>
      <c r="H9" s="32" t="str">
        <f>'جدول مبنا'!G8</f>
        <v>40*91</v>
      </c>
      <c r="I9" s="31">
        <f>'جدول مبنا'!H8*C9</f>
        <v>0</v>
      </c>
      <c r="J9" s="33">
        <f>'جدول مبنا'!I8*B9</f>
        <v>0</v>
      </c>
      <c r="K9" s="41"/>
      <c r="L9" s="42"/>
    </row>
    <row r="10" spans="1:12" ht="40.5" customHeight="1">
      <c r="A10" s="29">
        <f>'جدول مبنا'!A9</f>
        <v>12</v>
      </c>
      <c r="B10" s="30">
        <v>0</v>
      </c>
      <c r="C10" s="30">
        <v>0</v>
      </c>
      <c r="D10" s="31">
        <f>'جدول مبنا'!C9*B10</f>
        <v>0</v>
      </c>
      <c r="E10" s="31">
        <f>'جدول مبنا'!D9*B10</f>
        <v>0</v>
      </c>
      <c r="F10" s="122" t="str">
        <f>'جدول مبنا'!E10</f>
        <v xml:space="preserve"> (36 m2)</v>
      </c>
      <c r="G10" s="31">
        <f>'جدول مبنا'!F9*B10</f>
        <v>0</v>
      </c>
      <c r="H10" s="32" t="str">
        <f>'جدول مبنا'!G9</f>
        <v>40*107</v>
      </c>
      <c r="I10" s="31">
        <f>'جدول مبنا'!H9*C10</f>
        <v>0</v>
      </c>
      <c r="J10" s="33">
        <f>'جدول مبنا'!I9*B10</f>
        <v>0</v>
      </c>
      <c r="K10" s="41"/>
      <c r="L10" s="42"/>
    </row>
    <row r="11" spans="1:12" ht="40.5" customHeight="1">
      <c r="A11" s="29">
        <f>'جدول مبنا'!A10</f>
        <v>16</v>
      </c>
      <c r="B11" s="30">
        <v>0</v>
      </c>
      <c r="C11" s="30">
        <v>0</v>
      </c>
      <c r="D11" s="31">
        <f>'جدول مبنا'!C10*B11</f>
        <v>0</v>
      </c>
      <c r="E11" s="31">
        <f>'جدول مبنا'!D10*B11</f>
        <v>0</v>
      </c>
      <c r="F11" s="123"/>
      <c r="G11" s="31">
        <f>'جدول مبنا'!F10*B11</f>
        <v>0</v>
      </c>
      <c r="H11" s="32" t="str">
        <f>'جدول مبنا'!G10</f>
        <v>40*133</v>
      </c>
      <c r="I11" s="31">
        <f>'جدول مبنا'!H10*C11</f>
        <v>0</v>
      </c>
      <c r="J11" s="33">
        <f>'جدول مبنا'!I10*B11</f>
        <v>0</v>
      </c>
      <c r="K11" s="41"/>
      <c r="L11" s="42"/>
    </row>
    <row r="12" spans="1:12" ht="40.5" customHeight="1">
      <c r="A12" s="52">
        <f>'جدول مبنا'!A11</f>
        <v>20</v>
      </c>
      <c r="B12" s="53">
        <v>0</v>
      </c>
      <c r="C12" s="54">
        <v>0</v>
      </c>
      <c r="D12" s="55">
        <f>'جدول مبنا'!C11*B12</f>
        <v>0</v>
      </c>
      <c r="E12" s="55">
        <f>'جدول مبنا'!D11*B12</f>
        <v>0</v>
      </c>
      <c r="F12" s="124" t="s">
        <v>54</v>
      </c>
      <c r="G12" s="45">
        <f>'جدول مبنا'!F11*B12</f>
        <v>0</v>
      </c>
      <c r="H12" s="46" t="s">
        <v>32</v>
      </c>
      <c r="I12" s="45">
        <f>'جدول مبنا'!H11*C12</f>
        <v>0</v>
      </c>
      <c r="J12" s="48">
        <f>'جدول مبنا'!I11*B12</f>
        <v>0</v>
      </c>
      <c r="K12" s="41"/>
      <c r="L12" s="42"/>
    </row>
    <row r="13" spans="1:12" ht="40.5" customHeight="1" thickBot="1">
      <c r="A13" s="108"/>
      <c r="B13" s="109"/>
      <c r="C13" s="109"/>
      <c r="D13" s="110"/>
      <c r="E13" s="110"/>
      <c r="F13" s="125" t="s">
        <v>49</v>
      </c>
      <c r="G13" s="110"/>
      <c r="H13" s="47"/>
      <c r="I13" s="110"/>
      <c r="J13" s="111"/>
      <c r="K13" s="43"/>
      <c r="L13" s="44"/>
    </row>
    <row r="14" spans="1:12" ht="40.5" customHeight="1" thickBot="1">
      <c r="A14" s="87"/>
      <c r="B14" s="107"/>
      <c r="C14" s="107"/>
      <c r="D14" s="91"/>
      <c r="E14" s="91"/>
      <c r="F14" s="87"/>
      <c r="G14" s="91"/>
      <c r="H14" s="87"/>
      <c r="I14" s="91"/>
      <c r="J14" s="91"/>
      <c r="K14" s="88"/>
      <c r="L14" s="88"/>
    </row>
    <row r="15" spans="1:12" ht="40.5" customHeight="1">
      <c r="A15" s="92" t="s">
        <v>51</v>
      </c>
      <c r="B15" s="93"/>
      <c r="C15" s="105"/>
      <c r="D15" s="102" t="s">
        <v>61</v>
      </c>
      <c r="E15" s="102" t="s">
        <v>60</v>
      </c>
      <c r="F15" s="102" t="s">
        <v>55</v>
      </c>
      <c r="G15" s="102">
        <f>G5+G6+G7+G8</f>
        <v>0</v>
      </c>
      <c r="H15" s="94"/>
      <c r="I15" s="103" t="s">
        <v>59</v>
      </c>
      <c r="J15" s="104" t="s">
        <v>58</v>
      </c>
      <c r="K15" s="88"/>
      <c r="L15" s="88"/>
    </row>
    <row r="16" spans="1:12" ht="36" customHeight="1">
      <c r="A16" s="95"/>
      <c r="B16" s="89"/>
      <c r="C16" s="90"/>
      <c r="D16" s="112">
        <f>SUM(D5:D13)</f>
        <v>0</v>
      </c>
      <c r="E16" s="112">
        <f>SUM(E5:E13)</f>
        <v>0</v>
      </c>
      <c r="F16" s="101" t="s">
        <v>56</v>
      </c>
      <c r="G16" s="101">
        <f>G9+G10+G11</f>
        <v>0</v>
      </c>
      <c r="H16" s="96"/>
      <c r="I16" s="112">
        <f>SUM(I5:I13)</f>
        <v>0</v>
      </c>
      <c r="J16" s="114">
        <f>SUM(J5:J13)</f>
        <v>0</v>
      </c>
    </row>
    <row r="17" spans="1:10" ht="36.75" customHeight="1" thickBot="1">
      <c r="A17" s="97"/>
      <c r="B17" s="98"/>
      <c r="C17" s="106"/>
      <c r="D17" s="113"/>
      <c r="E17" s="113"/>
      <c r="F17" s="100" t="s">
        <v>57</v>
      </c>
      <c r="G17" s="100">
        <f>G12</f>
        <v>0</v>
      </c>
      <c r="H17" s="99"/>
      <c r="I17" s="113"/>
      <c r="J17" s="115"/>
    </row>
    <row r="18" spans="1:10">
      <c r="F18" s="116" t="s">
        <v>63</v>
      </c>
      <c r="G18" s="116"/>
    </row>
  </sheetData>
  <sheetProtection password="CC7D" sheet="1" objects="1" scenarios="1" selectLockedCells="1"/>
  <mergeCells count="24">
    <mergeCell ref="I16:I17"/>
    <mergeCell ref="J16:J17"/>
    <mergeCell ref="F18:G18"/>
    <mergeCell ref="B12:B13"/>
    <mergeCell ref="C12:C13"/>
    <mergeCell ref="D12:D13"/>
    <mergeCell ref="E12:E13"/>
    <mergeCell ref="A15:C17"/>
    <mergeCell ref="E16:E17"/>
    <mergeCell ref="D16:D17"/>
    <mergeCell ref="A1:I1"/>
    <mergeCell ref="K1:L2"/>
    <mergeCell ref="K3:L13"/>
    <mergeCell ref="G12:G13"/>
    <mergeCell ref="H12:H13"/>
    <mergeCell ref="I12:I13"/>
    <mergeCell ref="J12:J13"/>
    <mergeCell ref="F5:F6"/>
    <mergeCell ref="F7:F8"/>
    <mergeCell ref="A2:C2"/>
    <mergeCell ref="D2:G2"/>
    <mergeCell ref="H2:I2"/>
    <mergeCell ref="F3:F4"/>
    <mergeCell ref="A12:A13"/>
  </mergeCells>
  <printOptions horizontalCentered="1" verticalCentered="1"/>
  <pageMargins left="0.45" right="0.45" top="0.5" bottom="0.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view="pageBreakPreview" zoomScale="60" zoomScaleNormal="90" workbookViewId="0">
      <selection sqref="A1:XFD1048576"/>
    </sheetView>
  </sheetViews>
  <sheetFormatPr defaultColWidth="13" defaultRowHeight="19.5" customHeight="1"/>
  <cols>
    <col min="1" max="1" width="10.7109375" style="2" customWidth="1"/>
    <col min="2" max="2" width="11" style="2" customWidth="1"/>
    <col min="3" max="3" width="13.28515625" style="2" customWidth="1"/>
    <col min="4" max="4" width="12.5703125" style="2" customWidth="1"/>
    <col min="5" max="5" width="17.42578125" style="2" customWidth="1"/>
    <col min="6" max="6" width="13" style="2"/>
    <col min="7" max="7" width="12.42578125" style="2" customWidth="1"/>
    <col min="8" max="8" width="13" style="2"/>
    <col min="9" max="9" width="11.7109375" style="2" customWidth="1"/>
    <col min="10" max="16384" width="13" style="2"/>
  </cols>
  <sheetData>
    <row r="1" spans="1:12" ht="26.25" customHeight="1">
      <c r="A1" s="56" t="s">
        <v>0</v>
      </c>
      <c r="B1" s="57"/>
      <c r="C1" s="57" t="s">
        <v>1</v>
      </c>
      <c r="D1" s="57"/>
      <c r="E1" s="57"/>
      <c r="F1" s="57"/>
      <c r="G1" s="57" t="s">
        <v>2</v>
      </c>
      <c r="H1" s="57"/>
      <c r="I1" s="1" t="s">
        <v>3</v>
      </c>
      <c r="J1" s="58"/>
      <c r="K1" s="59"/>
    </row>
    <row r="2" spans="1:12" ht="64.5" customHeight="1">
      <c r="A2" s="3" t="s">
        <v>4</v>
      </c>
      <c r="B2" s="4" t="s">
        <v>5</v>
      </c>
      <c r="C2" s="4" t="s">
        <v>6</v>
      </c>
      <c r="D2" s="4" t="s">
        <v>7</v>
      </c>
      <c r="E2" s="62" t="s">
        <v>8</v>
      </c>
      <c r="F2" s="5" t="s">
        <v>9</v>
      </c>
      <c r="G2" s="5" t="s">
        <v>10</v>
      </c>
      <c r="H2" s="5" t="s">
        <v>11</v>
      </c>
      <c r="I2" s="6" t="s">
        <v>12</v>
      </c>
      <c r="J2" s="60"/>
      <c r="K2" s="61"/>
    </row>
    <row r="3" spans="1:12" ht="22.5" customHeight="1">
      <c r="A3" s="7" t="s">
        <v>13</v>
      </c>
      <c r="B3" s="8" t="s">
        <v>14</v>
      </c>
      <c r="C3" s="8" t="s">
        <v>15</v>
      </c>
      <c r="D3" s="8" t="s">
        <v>16</v>
      </c>
      <c r="E3" s="63"/>
      <c r="F3" s="8" t="s">
        <v>17</v>
      </c>
      <c r="G3" s="8" t="s">
        <v>18</v>
      </c>
      <c r="H3" s="8" t="s">
        <v>19</v>
      </c>
      <c r="I3" s="9" t="s">
        <v>19</v>
      </c>
      <c r="J3" s="64" t="s">
        <v>20</v>
      </c>
      <c r="K3" s="65"/>
    </row>
    <row r="4" spans="1:12" ht="22.5" customHeight="1">
      <c r="A4" s="10">
        <v>2</v>
      </c>
      <c r="B4" s="11">
        <v>1</v>
      </c>
      <c r="C4" s="12">
        <v>0.92900000000000005</v>
      </c>
      <c r="D4" s="12">
        <v>1.9E-2</v>
      </c>
      <c r="E4" s="70" t="s">
        <v>21</v>
      </c>
      <c r="F4" s="13">
        <v>1.7500000000000002E-2</v>
      </c>
      <c r="G4" s="14" t="s">
        <v>22</v>
      </c>
      <c r="H4" s="12">
        <v>9.6000000000000002E-2</v>
      </c>
      <c r="I4" s="15">
        <v>0.22700000000000001</v>
      </c>
      <c r="J4" s="66"/>
      <c r="K4" s="67"/>
    </row>
    <row r="5" spans="1:12" ht="22.5" customHeight="1">
      <c r="A5" s="10">
        <v>4</v>
      </c>
      <c r="B5" s="11">
        <v>1</v>
      </c>
      <c r="C5" s="12">
        <v>1.76</v>
      </c>
      <c r="D5" s="12">
        <v>3.5999999999999997E-2</v>
      </c>
      <c r="E5" s="71"/>
      <c r="F5" s="13">
        <v>3.32E-2</v>
      </c>
      <c r="G5" s="14" t="s">
        <v>23</v>
      </c>
      <c r="H5" s="12">
        <v>0.16800000000000001</v>
      </c>
      <c r="I5" s="15">
        <v>0.42</v>
      </c>
      <c r="J5" s="66"/>
      <c r="K5" s="67"/>
    </row>
    <row r="6" spans="1:12" ht="22.5" customHeight="1">
      <c r="A6" s="10">
        <v>6</v>
      </c>
      <c r="B6" s="11">
        <v>1</v>
      </c>
      <c r="C6" s="12">
        <v>2.5910000000000002</v>
      </c>
      <c r="D6" s="12">
        <v>5.2999999999999999E-2</v>
      </c>
      <c r="E6" s="71" t="s">
        <v>24</v>
      </c>
      <c r="F6" s="13">
        <v>4.8899999999999999E-2</v>
      </c>
      <c r="G6" s="14" t="s">
        <v>25</v>
      </c>
      <c r="H6" s="12">
        <v>0.23200000000000001</v>
      </c>
      <c r="I6" s="15">
        <v>0.621</v>
      </c>
      <c r="J6" s="66"/>
      <c r="K6" s="67"/>
    </row>
    <row r="7" spans="1:12" ht="22.5" customHeight="1">
      <c r="A7" s="10">
        <v>8</v>
      </c>
      <c r="B7" s="11">
        <v>1</v>
      </c>
      <c r="C7" s="12">
        <v>3.3730000000000002</v>
      </c>
      <c r="D7" s="12">
        <v>6.9000000000000006E-2</v>
      </c>
      <c r="E7" s="72"/>
      <c r="F7" s="13">
        <v>6.3500000000000001E-2</v>
      </c>
      <c r="G7" s="14" t="s">
        <v>26</v>
      </c>
      <c r="H7" s="12">
        <v>0.29599999999999999</v>
      </c>
      <c r="I7" s="15">
        <v>0.81100000000000005</v>
      </c>
      <c r="J7" s="66"/>
      <c r="K7" s="67"/>
    </row>
    <row r="8" spans="1:12" ht="22.5" customHeight="1">
      <c r="A8" s="10">
        <v>10</v>
      </c>
      <c r="B8" s="11">
        <v>1</v>
      </c>
      <c r="C8" s="12">
        <v>4.2039999999999997</v>
      </c>
      <c r="D8" s="12">
        <v>8.5999999999999993E-2</v>
      </c>
      <c r="E8" s="70" t="s">
        <v>27</v>
      </c>
      <c r="F8" s="13">
        <v>2.53E-2</v>
      </c>
      <c r="G8" s="14" t="s">
        <v>28</v>
      </c>
      <c r="H8" s="12">
        <v>0.36399999999999999</v>
      </c>
      <c r="I8" s="15">
        <v>1.01</v>
      </c>
      <c r="J8" s="66"/>
      <c r="K8" s="67"/>
    </row>
    <row r="9" spans="1:12" ht="22.5" customHeight="1">
      <c r="A9" s="10">
        <v>12</v>
      </c>
      <c r="B9" s="11">
        <v>1</v>
      </c>
      <c r="C9" s="12">
        <v>4.9859999999999998</v>
      </c>
      <c r="D9" s="12">
        <v>0.10199999999999999</v>
      </c>
      <c r="E9" s="71"/>
      <c r="F9" s="13">
        <v>0.03</v>
      </c>
      <c r="G9" s="14" t="s">
        <v>29</v>
      </c>
      <c r="H9" s="12">
        <v>0.42799999999999999</v>
      </c>
      <c r="I9" s="15">
        <v>1.2</v>
      </c>
      <c r="J9" s="66"/>
      <c r="K9" s="67"/>
    </row>
    <row r="10" spans="1:12" ht="22.5" customHeight="1">
      <c r="A10" s="10">
        <v>16</v>
      </c>
      <c r="B10" s="11">
        <v>1</v>
      </c>
      <c r="C10" s="12">
        <v>6.2569999999999997</v>
      </c>
      <c r="D10" s="12">
        <v>0.128</v>
      </c>
      <c r="E10" s="16" t="s">
        <v>30</v>
      </c>
      <c r="F10" s="13">
        <v>3.73E-2</v>
      </c>
      <c r="G10" s="14" t="s">
        <v>31</v>
      </c>
      <c r="H10" s="12">
        <v>0.53200000000000003</v>
      </c>
      <c r="I10" s="15">
        <v>1.51</v>
      </c>
      <c r="J10" s="66"/>
      <c r="K10" s="67"/>
    </row>
    <row r="11" spans="1:12" ht="19.5" customHeight="1">
      <c r="A11" s="73">
        <v>20</v>
      </c>
      <c r="B11" s="79">
        <v>1</v>
      </c>
      <c r="C11" s="81">
        <v>7.82</v>
      </c>
      <c r="D11" s="81">
        <v>0.16</v>
      </c>
      <c r="E11" s="17" t="s">
        <v>27</v>
      </c>
      <c r="F11" s="83">
        <v>3.1199999999999999E-2</v>
      </c>
      <c r="G11" s="85" t="s">
        <v>32</v>
      </c>
      <c r="H11" s="81">
        <v>0.66</v>
      </c>
      <c r="I11" s="76">
        <v>1.9</v>
      </c>
      <c r="J11" s="68"/>
      <c r="K11" s="69"/>
    </row>
    <row r="12" spans="1:12" ht="19.5" customHeight="1" thickBot="1">
      <c r="A12" s="74"/>
      <c r="B12" s="80"/>
      <c r="C12" s="82"/>
      <c r="D12" s="82"/>
      <c r="E12" s="18" t="s">
        <v>33</v>
      </c>
      <c r="F12" s="84"/>
      <c r="G12" s="86"/>
      <c r="H12" s="82"/>
      <c r="I12" s="77"/>
    </row>
    <row r="13" spans="1:12" ht="19.5" customHeight="1">
      <c r="A13" s="19" t="s">
        <v>34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2" ht="24.75" customHeight="1">
      <c r="A14" s="19"/>
      <c r="B14" s="75" t="s">
        <v>35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1:12" ht="24.75" customHeight="1">
      <c r="A15" s="19"/>
      <c r="B15" s="75" t="s">
        <v>36</v>
      </c>
      <c r="C15" s="75"/>
      <c r="D15" s="75"/>
      <c r="E15" s="75"/>
      <c r="F15" s="75"/>
      <c r="G15" s="75"/>
      <c r="H15" s="75"/>
      <c r="I15" s="75"/>
      <c r="J15" s="75"/>
      <c r="K15" s="75"/>
    </row>
    <row r="16" spans="1:12" ht="24.75" customHeight="1">
      <c r="A16" s="19"/>
      <c r="B16" s="75" t="s">
        <v>37</v>
      </c>
      <c r="C16" s="75"/>
      <c r="D16" s="75"/>
      <c r="E16" s="75"/>
      <c r="F16" s="75"/>
      <c r="G16" s="75"/>
      <c r="H16" s="75"/>
      <c r="I16" s="75"/>
      <c r="J16" s="75"/>
      <c r="K16" s="75"/>
      <c r="L16" s="20"/>
    </row>
    <row r="17" spans="1:11" ht="24.75" customHeight="1">
      <c r="A17" s="19"/>
      <c r="B17" s="75" t="s">
        <v>38</v>
      </c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24.75" customHeight="1">
      <c r="A18" s="19"/>
      <c r="B18" s="78" t="s">
        <v>39</v>
      </c>
      <c r="C18" s="78"/>
      <c r="D18" s="78"/>
      <c r="E18" s="78"/>
      <c r="F18" s="78"/>
      <c r="G18" s="78"/>
      <c r="H18" s="78"/>
      <c r="I18" s="78"/>
      <c r="J18" s="78"/>
      <c r="K18" s="78"/>
    </row>
    <row r="19" spans="1:11" ht="24.75" customHeight="1">
      <c r="A19" s="19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24.75" customHeight="1">
      <c r="A20" s="19"/>
      <c r="B20" s="75" t="s">
        <v>40</v>
      </c>
      <c r="C20" s="75"/>
      <c r="D20" s="75"/>
      <c r="E20" s="75"/>
      <c r="F20" s="75"/>
      <c r="G20" s="75"/>
      <c r="H20" s="75"/>
      <c r="I20" s="75"/>
      <c r="J20" s="75"/>
      <c r="K20" s="75"/>
    </row>
  </sheetData>
  <sheetProtection algorithmName="SHA-512" hashValue="EAeLctILryoxHpABw8eA2nak1QZfIdIEMazDuwwkkJfk+iufd9pHYQkvuhite5zunGnRS8Qn0wiLMemqZ69dTA==" saltValue="Ols6JjxRwL8G+qOXnP7Ijg==" spinCount="100000" sheet="1" objects="1" selectLockedCells="1" selectUnlockedCells="1"/>
  <mergeCells count="23">
    <mergeCell ref="B20:K20"/>
    <mergeCell ref="I11:I12"/>
    <mergeCell ref="B14:K14"/>
    <mergeCell ref="B15:K15"/>
    <mergeCell ref="B16:K16"/>
    <mergeCell ref="B17:K17"/>
    <mergeCell ref="B18:K19"/>
    <mergeCell ref="B11:B12"/>
    <mergeCell ref="C11:C12"/>
    <mergeCell ref="D11:D12"/>
    <mergeCell ref="F11:F12"/>
    <mergeCell ref="G11:G12"/>
    <mergeCell ref="H11:H12"/>
    <mergeCell ref="A1:B1"/>
    <mergeCell ref="C1:F1"/>
    <mergeCell ref="G1:H1"/>
    <mergeCell ref="J1:K2"/>
    <mergeCell ref="E2:E3"/>
    <mergeCell ref="J3:K11"/>
    <mergeCell ref="E4:E5"/>
    <mergeCell ref="E6:E7"/>
    <mergeCell ref="E8:E9"/>
    <mergeCell ref="A11:A12"/>
  </mergeCell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محاسبه مصالح پوشش بیتوسیل</vt:lpstr>
      <vt:lpstr>جدول مبنا</vt:lpstr>
      <vt:lpstr>'محاسبه مصالح پوشش بیتوسیل'!Print_Area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moein</dc:creator>
  <cp:lastModifiedBy>tavakol</cp:lastModifiedBy>
  <cp:lastPrinted>2021-08-05T12:43:33Z</cp:lastPrinted>
  <dcterms:created xsi:type="dcterms:W3CDTF">2019-10-03T13:44:43Z</dcterms:created>
  <dcterms:modified xsi:type="dcterms:W3CDTF">2021-08-05T12:46:41Z</dcterms:modified>
</cp:coreProperties>
</file>